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20" windowWidth="22020" windowHeight="12450" activeTab="1"/>
  </bookViews>
  <sheets>
    <sheet name="Rekapitulace" sheetId="2" r:id="rId1"/>
    <sheet name="Položky" sheetId="1" r:id="rId2"/>
  </sheets>
  <calcPr calcId="125725"/>
</workbook>
</file>

<file path=xl/calcChain.xml><?xml version="1.0" encoding="utf-8"?>
<calcChain xmlns="http://schemas.openxmlformats.org/spreadsheetml/2006/main">
  <c r="E110" i="1"/>
  <c r="D23" i="2"/>
  <c r="D24"/>
  <c r="C25"/>
  <c r="D25" s="1"/>
  <c r="G117" i="1"/>
  <c r="G116"/>
  <c r="G72"/>
  <c r="G73"/>
  <c r="G74"/>
  <c r="G75"/>
  <c r="G76"/>
  <c r="G77"/>
  <c r="G78"/>
  <c r="G79"/>
  <c r="G80"/>
  <c r="G81"/>
  <c r="G82"/>
  <c r="G83"/>
  <c r="G84"/>
  <c r="G85"/>
  <c r="G86"/>
  <c r="C6" i="2" s="1"/>
  <c r="D6" s="1"/>
  <c r="G87" i="1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71"/>
  <c r="G28"/>
  <c r="G27"/>
  <c r="G26"/>
  <c r="G4"/>
  <c r="G5"/>
  <c r="G6"/>
  <c r="G7"/>
  <c r="G8"/>
  <c r="G9"/>
  <c r="G10"/>
  <c r="G11"/>
  <c r="G12"/>
  <c r="G13"/>
  <c r="G14"/>
  <c r="G15"/>
  <c r="G16"/>
  <c r="G17"/>
  <c r="G18"/>
  <c r="G3"/>
  <c r="G120" l="1"/>
  <c r="C16" i="2" s="1"/>
  <c r="C17" s="1"/>
  <c r="D17" s="1"/>
  <c r="C7"/>
  <c r="D7" s="1"/>
  <c r="G108" i="1"/>
  <c r="G110"/>
  <c r="C10" i="2" s="1"/>
  <c r="G31" i="1"/>
  <c r="C5" i="2" s="1"/>
  <c r="D5" s="1"/>
  <c r="G21" i="1"/>
  <c r="C9" i="2" s="1"/>
  <c r="D9" s="1"/>
  <c r="D16" l="1"/>
  <c r="C11"/>
  <c r="D11" s="1"/>
  <c r="D10"/>
  <c r="C8"/>
  <c r="D8" s="1"/>
  <c r="G112" i="1"/>
  <c r="C12" i="2" l="1"/>
  <c r="D12" s="1"/>
  <c r="C13" l="1"/>
  <c r="D13" l="1"/>
  <c r="D27" s="1"/>
  <c r="D31" s="1"/>
  <c r="D32" s="1"/>
  <c r="D33" s="1"/>
  <c r="C27"/>
</calcChain>
</file>

<file path=xl/sharedStrings.xml><?xml version="1.0" encoding="utf-8"?>
<sst xmlns="http://schemas.openxmlformats.org/spreadsheetml/2006/main" count="242" uniqueCount="137">
  <si>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</si>
  <si>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</si>
  <si>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</si>
  <si>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</si>
  <si>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</si>
  <si>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</si>
  <si>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</si>
  <si>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</si>
  <si>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210010274</t>
  </si>
  <si>
    <t>TRUBKA VZT D 100MM</t>
  </si>
  <si>
    <t>m</t>
  </si>
  <si>
    <t>210010301</t>
  </si>
  <si>
    <t>krab.přístrojová (1901; KP 68; KZ 3) bez zapojení</t>
  </si>
  <si>
    <t>ks</t>
  </si>
  <si>
    <t>krab.přístrojová (1901; KP 68; KZ 3) vč zapojení PE a N pod vypínačem</t>
  </si>
  <si>
    <t>210110041</t>
  </si>
  <si>
    <t>210110045</t>
  </si>
  <si>
    <t>210110046</t>
  </si>
  <si>
    <t>210111012</t>
  </si>
  <si>
    <t>210201001</t>
  </si>
  <si>
    <t>osoušeč rukou</t>
  </si>
  <si>
    <t>ventilátor nástěnný</t>
  </si>
  <si>
    <t>mřížka ventilátoru</t>
  </si>
  <si>
    <t>210201017</t>
  </si>
  <si>
    <t>231 28 03 - 2x24W svít.zářiv.stropní vaničkové</t>
  </si>
  <si>
    <t>231 28 03 - 2x28W svít.zářiv.stropní vaničkové</t>
  </si>
  <si>
    <t>231 28 03 - 2x35W svít.zářiv.stropní vaničkové</t>
  </si>
  <si>
    <t>210800105</t>
  </si>
  <si>
    <t>CYKY-J 3x1.5 mm2 750V (PO)</t>
  </si>
  <si>
    <t>CYKY-O 3x1.5 mm2 750V (PO)</t>
  </si>
  <si>
    <t>210800106</t>
  </si>
  <si>
    <t>CYKY-J 3x2.5 mm2 750V (PO)</t>
  </si>
  <si>
    <t>Celkem za ceník:</t>
  </si>
  <si>
    <t>Rozvaděče - jednoznačné položky</t>
  </si>
  <si>
    <t>E-2000-1</t>
  </si>
  <si>
    <t>jistič LSE 16B/1</t>
  </si>
  <si>
    <t>jistič LSE 10B/1</t>
  </si>
  <si>
    <t>E-2011-2</t>
  </si>
  <si>
    <t>Proudový chránič OFI- 25/4/0,03</t>
  </si>
  <si>
    <t>Materiály</t>
  </si>
  <si>
    <t>1002278</t>
  </si>
  <si>
    <t>KS</t>
  </si>
  <si>
    <t>1016776</t>
  </si>
  <si>
    <t xml:space="preserve"> KS</t>
  </si>
  <si>
    <t>1019862</t>
  </si>
  <si>
    <t>1100185</t>
  </si>
  <si>
    <t>1109606</t>
  </si>
  <si>
    <t>1109614</t>
  </si>
  <si>
    <t>1110818</t>
  </si>
  <si>
    <t>1197036</t>
  </si>
  <si>
    <t>1218721</t>
  </si>
  <si>
    <t>1230719</t>
  </si>
  <si>
    <t>1230797</t>
  </si>
  <si>
    <t>1236466</t>
  </si>
  <si>
    <t>VENTILATOR NÁSTĚNNÝ S PIR ČIDLEM</t>
  </si>
  <si>
    <t>1252212</t>
  </si>
  <si>
    <t>SVÍTIDLO S OPÁL KRYTEM 2X24W</t>
  </si>
  <si>
    <t>SVÍTIDLO S OPÁL KRYTEM 2X28W</t>
  </si>
  <si>
    <t>SVÍTIDLO S OPÁL KRYTEM 2X35W</t>
  </si>
  <si>
    <t>1257495</t>
  </si>
  <si>
    <t>KABEL CYKY-J  3x  1,5 BUBNY</t>
  </si>
  <si>
    <t>M</t>
  </si>
  <si>
    <t>1257855</t>
  </si>
  <si>
    <t>KABEL CYKY-O  3x  1,5 BUBNY</t>
  </si>
  <si>
    <t>1258072</t>
  </si>
  <si>
    <t>KABEL CYKY-J  3x  2,5 BUBNY</t>
  </si>
  <si>
    <t>2028712</t>
  </si>
  <si>
    <t>TRUBKA D100MM</t>
  </si>
  <si>
    <t>3020834</t>
  </si>
  <si>
    <t>6009665</t>
  </si>
  <si>
    <t xml:space="preserve">OSOUSEC RUKOU </t>
  </si>
  <si>
    <t>7600228</t>
  </si>
  <si>
    <t>MŘÍŽKA VENKOVNÍ NA FASÁDU                BILA</t>
  </si>
  <si>
    <t>RCP</t>
  </si>
  <si>
    <t>Příspěvek na likvidaci historického odpadu nízkotlaké výbojky</t>
  </si>
  <si>
    <t>Příspěvek na likvidaci historického odpadu svítidla</t>
  </si>
  <si>
    <t>Celkem za materiály:</t>
  </si>
  <si>
    <t>Práce v HZS</t>
  </si>
  <si>
    <t>01</t>
  </si>
  <si>
    <t>Demontáže stávajících zařízení</t>
  </si>
  <si>
    <t>hod.</t>
  </si>
  <si>
    <t>02</t>
  </si>
  <si>
    <t>Neměřitelné práce, propojení na stávající zařízení</t>
  </si>
  <si>
    <t>Celkem za práci v HZS:</t>
  </si>
  <si>
    <t>Kap.</t>
  </si>
  <si>
    <t>Základ DPH</t>
  </si>
  <si>
    <t>Základ 21%</t>
  </si>
  <si>
    <t>Základ 15%</t>
  </si>
  <si>
    <t>Rekapitulace</t>
  </si>
  <si>
    <t xml:space="preserve">A.  </t>
  </si>
  <si>
    <t>UPRAVENÉ ROZPOČTOVÉ NÁKLADY</t>
  </si>
  <si>
    <t>Rozvaděče - jednoznačné položky (MONTÁŽ)</t>
  </si>
  <si>
    <t>Rozvaděče - jednoznačné položky (MAT.NOSNÝ)</t>
  </si>
  <si>
    <t xml:space="preserve">  Podružný materiál</t>
  </si>
  <si>
    <t xml:space="preserve">  Podíl přidružených výkonů</t>
  </si>
  <si>
    <t>C21M - Elektromontáže (MONTÁŽ)</t>
  </si>
  <si>
    <t>C21M - Elektromontáže (MAT.NOSNÝ)</t>
  </si>
  <si>
    <t xml:space="preserve">  Podíl přidružených výkonů z C21M a navázaného materiálu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</si>
  <si>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</si>
  <si>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</si>
  <si>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</si>
  <si>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</si>
  <si>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</si>
  <si>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</si>
  <si>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</si>
  <si>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</si>
  <si>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</si>
  <si>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</si>
  <si>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Výchozí revize</t>
  </si>
  <si>
    <t>Dokumetnace skutečného provedení</t>
  </si>
  <si>
    <t>CELKEM VRN</t>
  </si>
  <si>
    <t>REKAPITULACE CELKEM</t>
  </si>
  <si>
    <t>CELKEM - náklady bez DPH [Kč]:</t>
  </si>
  <si>
    <t>hodnoty DPH:</t>
  </si>
  <si>
    <t>náklady včetně DPH:</t>
  </si>
  <si>
    <t xml:space="preserve">Prořez z délkového materiálu (5,00%): </t>
  </si>
  <si>
    <t xml:space="preserve">Cena za materiály celkem: </t>
  </si>
  <si>
    <t>%</t>
  </si>
  <si>
    <t>spín.zápust.vč.zap.1-pólový - řazení 1</t>
  </si>
  <si>
    <t>střídavý přepínač - řazení 6 zápust.vč.zap.</t>
  </si>
  <si>
    <t>křížový přepínač - řazení 7 zápust.vč.zap.</t>
  </si>
  <si>
    <t>zás.jednoduchá 10/16A 250V 2P+Z průb.mont. vč. rám.</t>
  </si>
  <si>
    <t>KRABICE PŘÍSTROJOVÁ/UNIVERZÁLNÍ</t>
  </si>
  <si>
    <t>ZARI.L 24W</t>
  </si>
  <si>
    <t>ZARI.L 28W</t>
  </si>
  <si>
    <t>ZARI.L 35W</t>
  </si>
  <si>
    <t>SPI STROJEK r.6</t>
  </si>
  <si>
    <t>SPI STROJEK r.7</t>
  </si>
  <si>
    <t>SPI STROJEK r.1</t>
  </si>
  <si>
    <t>SPI KLAPKA JEDN.    BILA</t>
  </si>
  <si>
    <t>RAM 1-NAS   BILA</t>
  </si>
  <si>
    <t>ZAS JEDNODUCHA BILA</t>
  </si>
  <si>
    <t xml:space="preserve">CHRANIC FI  25/4/0,03    </t>
  </si>
  <si>
    <t>JISTIC 1 B 16,0A</t>
  </si>
  <si>
    <t>JISTIC 1 B 10,0A</t>
  </si>
  <si>
    <t>KRABICE PŘÍSTROJOVÁ ROZVODNÁ</t>
  </si>
  <si>
    <t>Jedná se o orientační výkaz výměr / rozpočet bez zpracované projektové dokumentace.
Uložení kabelů a VZT potrubí se rozumí vč. vysekání rýh a bourání otvorů.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</si>
</sst>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i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2" borderId="2" xfId="0" applyFont="1" applyFill="1" applyBorder="1" applyAlignment="1">
      <alignment horizontal="right" vertical="top"/>
    </xf>
    <xf numFmtId="0" fontId="1" fillId="2" borderId="2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/>
    </xf>
    <xf numFmtId="2" fontId="4" fillId="0" borderId="0" xfId="0" applyNumberFormat="1" applyFont="1" applyAlignment="1">
      <alignment horizontal="right" vertical="top"/>
    </xf>
    <xf numFmtId="0" fontId="1" fillId="0" borderId="3" xfId="0" applyFont="1" applyBorder="1" applyAlignment="1">
      <alignment vertical="top"/>
    </xf>
    <xf numFmtId="2" fontId="4" fillId="0" borderId="3" xfId="0" applyNumberFormat="1" applyFont="1" applyBorder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2" borderId="2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 wrapText="1"/>
    </xf>
    <xf numFmtId="2" fontId="3" fillId="0" borderId="0" xfId="0" applyNumberFormat="1" applyFont="1" applyAlignment="1">
      <alignment vertical="top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vertical="top" wrapText="1"/>
    </xf>
    <xf numFmtId="2" fontId="3" fillId="0" borderId="3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0" fontId="5" fillId="0" borderId="0" xfId="0" applyFont="1" applyAlignment="1">
      <alignment vertical="top" wrapText="1"/>
    </xf>
    <xf numFmtId="2" fontId="1" fillId="0" borderId="4" xfId="0" applyNumberFormat="1" applyFont="1" applyBorder="1" applyAlignment="1">
      <alignment vertical="top"/>
    </xf>
    <xf numFmtId="2" fontId="1" fillId="3" borderId="0" xfId="0" applyNumberFormat="1" applyFont="1" applyFill="1" applyAlignment="1">
      <alignment vertical="top"/>
    </xf>
    <xf numFmtId="2" fontId="1" fillId="3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workbookViewId="0">
      <selection activeCell="B40" sqref="B40:B43"/>
    </sheetView>
  </sheetViews>
  <sheetFormatPr defaultColWidth="8.85546875" defaultRowHeight="11.25"/>
  <cols>
    <col min="1" max="1" width="4.7109375" style="1" customWidth="1"/>
    <col min="2" max="2" width="45.7109375" style="1" customWidth="1"/>
    <col min="3" max="5" width="11.7109375" style="1" customWidth="1"/>
    <col min="6" max="16384" width="8.85546875" style="1"/>
  </cols>
  <sheetData>
    <row r="1" spans="1:5" ht="15.75">
      <c r="A1" s="31" t="s">
        <v>88</v>
      </c>
      <c r="B1" s="31"/>
      <c r="C1" s="31"/>
      <c r="D1" s="31"/>
      <c r="E1" s="31"/>
    </row>
    <row r="3" spans="1:5">
      <c r="A3" s="3" t="s">
        <v>84</v>
      </c>
      <c r="B3" s="13" t="s">
        <v>3</v>
      </c>
      <c r="C3" s="3" t="s">
        <v>85</v>
      </c>
      <c r="D3" s="3" t="s">
        <v>86</v>
      </c>
      <c r="E3" s="3" t="s">
        <v>87</v>
      </c>
    </row>
    <row r="4" spans="1:5">
      <c r="A4" s="16" t="s">
        <v>89</v>
      </c>
      <c r="B4" s="17" t="s">
        <v>90</v>
      </c>
      <c r="C4" s="18"/>
      <c r="D4" s="18"/>
      <c r="E4" s="18"/>
    </row>
    <row r="5" spans="1:5">
      <c r="A5" s="2">
        <v>1</v>
      </c>
      <c r="B5" s="14" t="s">
        <v>91</v>
      </c>
      <c r="C5" s="15">
        <f>Položky!G31</f>
        <v>0</v>
      </c>
      <c r="D5" s="15">
        <f>C5</f>
        <v>0</v>
      </c>
      <c r="E5" s="15"/>
    </row>
    <row r="6" spans="1:5">
      <c r="A6" s="2">
        <v>2</v>
      </c>
      <c r="B6" s="14" t="s">
        <v>92</v>
      </c>
      <c r="C6" s="15">
        <f>SUM(Položky!G86,Položky!G87,Položky!G88)</f>
        <v>0</v>
      </c>
      <c r="D6" s="15">
        <f t="shared" ref="D6:D13" si="0">C6</f>
        <v>0</v>
      </c>
      <c r="E6" s="15"/>
    </row>
    <row r="7" spans="1:5">
      <c r="A7" s="2">
        <v>3</v>
      </c>
      <c r="B7" s="14" t="s">
        <v>93</v>
      </c>
      <c r="C7" s="15">
        <f>0.03*C6</f>
        <v>0</v>
      </c>
      <c r="D7" s="15">
        <f t="shared" si="0"/>
        <v>0</v>
      </c>
      <c r="E7" s="15"/>
    </row>
    <row r="8" spans="1:5">
      <c r="A8" s="2">
        <v>4</v>
      </c>
      <c r="B8" s="14" t="s">
        <v>94</v>
      </c>
      <c r="C8" s="15">
        <f>0.06*(C6+C5+C7)</f>
        <v>0</v>
      </c>
      <c r="D8" s="15">
        <f t="shared" si="0"/>
        <v>0</v>
      </c>
      <c r="E8" s="15"/>
    </row>
    <row r="9" spans="1:5">
      <c r="A9" s="2">
        <v>5</v>
      </c>
      <c r="B9" s="14" t="s">
        <v>95</v>
      </c>
      <c r="C9" s="15">
        <f>Položky!G21</f>
        <v>0</v>
      </c>
      <c r="D9" s="15">
        <f t="shared" si="0"/>
        <v>0</v>
      </c>
      <c r="E9" s="15"/>
    </row>
    <row r="10" spans="1:5">
      <c r="A10" s="2">
        <v>6</v>
      </c>
      <c r="B10" s="14" t="s">
        <v>96</v>
      </c>
      <c r="C10" s="15">
        <f>SUM(Položky!G71:G85,Položky!G89:G105)+Položky!G110</f>
        <v>0</v>
      </c>
      <c r="D10" s="15">
        <f t="shared" si="0"/>
        <v>0</v>
      </c>
      <c r="E10" s="15"/>
    </row>
    <row r="11" spans="1:5">
      <c r="A11" s="2">
        <v>7</v>
      </c>
      <c r="B11" s="14" t="s">
        <v>93</v>
      </c>
      <c r="C11" s="15">
        <f>0.03*C10</f>
        <v>0</v>
      </c>
      <c r="D11" s="15">
        <f t="shared" si="0"/>
        <v>0</v>
      </c>
      <c r="E11" s="15"/>
    </row>
    <row r="12" spans="1:5">
      <c r="A12" s="2">
        <v>8</v>
      </c>
      <c r="B12" s="14" t="s">
        <v>97</v>
      </c>
      <c r="C12" s="15">
        <f>0.06*(C10+C9+C11)</f>
        <v>0</v>
      </c>
      <c r="D12" s="28">
        <f t="shared" si="0"/>
        <v>0</v>
      </c>
      <c r="E12" s="15"/>
    </row>
    <row r="13" spans="1:5">
      <c r="A13" s="19"/>
      <c r="B13" s="20" t="s">
        <v>98</v>
      </c>
      <c r="C13" s="21">
        <f>SUM(C5:C12)</f>
        <v>0</v>
      </c>
      <c r="D13" s="18">
        <f t="shared" si="0"/>
        <v>0</v>
      </c>
      <c r="E13" s="21"/>
    </row>
    <row r="14" spans="1:5">
      <c r="A14" s="2"/>
      <c r="B14" s="14"/>
      <c r="C14" s="15"/>
      <c r="D14" s="15"/>
      <c r="E14" s="15"/>
    </row>
    <row r="15" spans="1:5">
      <c r="A15" s="16" t="s">
        <v>99</v>
      </c>
      <c r="B15" s="17" t="s">
        <v>100</v>
      </c>
      <c r="C15" s="18"/>
      <c r="D15" s="18"/>
      <c r="E15" s="18"/>
    </row>
    <row r="16" spans="1:5">
      <c r="A16" s="2">
        <v>9</v>
      </c>
      <c r="B16" s="14" t="s">
        <v>101</v>
      </c>
      <c r="C16" s="15">
        <f>Položky!G120</f>
        <v>0</v>
      </c>
      <c r="D16" s="28">
        <f t="shared" ref="D16:D17" si="1">C16</f>
        <v>0</v>
      </c>
      <c r="E16" s="15"/>
    </row>
    <row r="17" spans="1:5">
      <c r="A17" s="19"/>
      <c r="B17" s="20" t="s">
        <v>102</v>
      </c>
      <c r="C17" s="21">
        <f>SUM(C16)</f>
        <v>0</v>
      </c>
      <c r="D17" s="18">
        <f t="shared" si="1"/>
        <v>0</v>
      </c>
      <c r="E17" s="21"/>
    </row>
    <row r="18" spans="1:5">
      <c r="A18" s="2"/>
      <c r="B18" s="14"/>
      <c r="C18" s="15"/>
      <c r="D18" s="15"/>
      <c r="E18" s="15"/>
    </row>
    <row r="19" spans="1:5">
      <c r="A19" s="16" t="s">
        <v>103</v>
      </c>
      <c r="B19" s="17" t="s">
        <v>104</v>
      </c>
      <c r="C19" s="18"/>
      <c r="D19" s="18"/>
      <c r="E19" s="18"/>
    </row>
    <row r="20" spans="1:5">
      <c r="A20" s="19"/>
      <c r="B20" s="20" t="s">
        <v>105</v>
      </c>
      <c r="C20" s="21"/>
      <c r="D20" s="21"/>
      <c r="E20" s="21"/>
    </row>
    <row r="21" spans="1:5">
      <c r="A21" s="2"/>
      <c r="B21" s="14"/>
      <c r="C21" s="15"/>
      <c r="D21" s="15"/>
      <c r="E21" s="15"/>
    </row>
    <row r="22" spans="1:5">
      <c r="A22" s="16" t="s">
        <v>106</v>
      </c>
      <c r="B22" s="17" t="s">
        <v>107</v>
      </c>
      <c r="C22" s="18"/>
      <c r="D22" s="18"/>
      <c r="E22" s="18"/>
    </row>
    <row r="23" spans="1:5">
      <c r="A23" s="2">
        <v>10</v>
      </c>
      <c r="B23" s="14" t="s">
        <v>108</v>
      </c>
      <c r="C23" s="29"/>
      <c r="D23" s="15">
        <f t="shared" ref="D23" si="2">C23</f>
        <v>0</v>
      </c>
      <c r="E23" s="15"/>
    </row>
    <row r="24" spans="1:5">
      <c r="A24" s="2">
        <v>11</v>
      </c>
      <c r="B24" s="14" t="s">
        <v>109</v>
      </c>
      <c r="C24" s="29"/>
      <c r="D24" s="28">
        <f t="shared" ref="D24:D25" si="3">C24</f>
        <v>0</v>
      </c>
      <c r="E24" s="15"/>
    </row>
    <row r="25" spans="1:5">
      <c r="A25" s="19"/>
      <c r="B25" s="20" t="s">
        <v>110</v>
      </c>
      <c r="C25" s="21">
        <f>SUM(C23:C24)</f>
        <v>0</v>
      </c>
      <c r="D25" s="18">
        <f t="shared" si="3"/>
        <v>0</v>
      </c>
      <c r="E25" s="21"/>
    </row>
    <row r="26" spans="1:5" ht="12" thickBot="1">
      <c r="A26" s="2"/>
      <c r="B26" s="14"/>
      <c r="C26" s="15"/>
      <c r="D26" s="15"/>
      <c r="E26" s="15"/>
    </row>
    <row r="27" spans="1:5" ht="12" thickTop="1">
      <c r="A27" s="22"/>
      <c r="B27" s="23" t="s">
        <v>111</v>
      </c>
      <c r="C27" s="24">
        <f>SUM(C25,C17,C13)</f>
        <v>0</v>
      </c>
      <c r="D27" s="24">
        <f>SUM(D25,D17,D13)</f>
        <v>0</v>
      </c>
      <c r="E27" s="24">
        <v>0</v>
      </c>
    </row>
    <row r="30" spans="1:5" ht="12">
      <c r="B30" s="25"/>
      <c r="D30" s="26" t="s">
        <v>86</v>
      </c>
    </row>
    <row r="31" spans="1:5" ht="12">
      <c r="B31" s="25" t="s">
        <v>112</v>
      </c>
      <c r="D31" s="9">
        <f>D27</f>
        <v>0</v>
      </c>
    </row>
    <row r="32" spans="1:5" ht="12">
      <c r="B32" s="25" t="s">
        <v>113</v>
      </c>
      <c r="D32" s="9">
        <f>0.21*D31</f>
        <v>0</v>
      </c>
    </row>
    <row r="33" spans="2:4" ht="12">
      <c r="B33" s="25" t="s">
        <v>114</v>
      </c>
      <c r="D33" s="9">
        <f>SUM(D31:D32)</f>
        <v>0</v>
      </c>
    </row>
    <row r="35" spans="2:4" ht="45">
      <c r="B35" s="27" t="s">
        <v>136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120"/>
  <sheetViews>
    <sheetView tabSelected="1" workbookViewId="0">
      <selection activeCell="A114" sqref="A114:G114"/>
    </sheetView>
  </sheetViews>
  <sheetFormatPr defaultColWidth="8.85546875" defaultRowHeight="11.25"/>
  <cols>
    <col min="1" max="1" width="4" style="1" customWidth="1"/>
    <col min="2" max="2" width="7.7109375" style="1" bestFit="1" customWidth="1"/>
    <col min="3" max="3" width="39.42578125" style="1" customWidth="1"/>
    <col min="4" max="4" width="7" style="1" bestFit="1" customWidth="1"/>
    <col min="5" max="5" width="6.7109375" style="1" bestFit="1" customWidth="1"/>
    <col min="6" max="6" width="3.85546875" style="1" bestFit="1" customWidth="1"/>
    <col min="7" max="7" width="9" style="1" bestFit="1" customWidth="1"/>
    <col min="8" max="16384" width="8.85546875" style="1"/>
  </cols>
  <sheetData>
    <row r="1" spans="1:7" ht="15.75">
      <c r="A1" s="32" t="s">
        <v>0</v>
      </c>
      <c r="B1" s="32"/>
      <c r="C1" s="32"/>
      <c r="D1" s="32"/>
      <c r="E1" s="32"/>
      <c r="F1" s="32"/>
      <c r="G1" s="32"/>
    </row>
    <row r="2" spans="1:7">
      <c r="A2" s="3" t="s">
        <v>1</v>
      </c>
      <c r="B2" s="4" t="s">
        <v>2</v>
      </c>
      <c r="C2" s="4" t="s">
        <v>3</v>
      </c>
      <c r="D2" s="3" t="s">
        <v>4</v>
      </c>
      <c r="E2" s="3" t="s">
        <v>5</v>
      </c>
      <c r="F2" s="4" t="s">
        <v>6</v>
      </c>
      <c r="G2" s="3" t="s">
        <v>7</v>
      </c>
    </row>
    <row r="3" spans="1:7" ht="22.5">
      <c r="A3" s="5">
        <v>1</v>
      </c>
      <c r="B3" s="6" t="s">
        <v>8</v>
      </c>
      <c r="C3" s="6" t="s">
        <v>9</v>
      </c>
      <c r="D3" s="30"/>
      <c r="E3" s="7">
        <v>10</v>
      </c>
      <c r="F3" s="6" t="s">
        <v>10</v>
      </c>
      <c r="G3" s="7">
        <f>D3*E3</f>
        <v>0</v>
      </c>
    </row>
    <row r="4" spans="1:7" ht="22.5">
      <c r="A4" s="5">
        <v>2</v>
      </c>
      <c r="B4" s="6" t="s">
        <v>11</v>
      </c>
      <c r="C4" s="6" t="s">
        <v>12</v>
      </c>
      <c r="D4" s="30"/>
      <c r="E4" s="7">
        <v>10</v>
      </c>
      <c r="F4" s="6" t="s">
        <v>13</v>
      </c>
      <c r="G4" s="7">
        <f t="shared" ref="G4:G18" si="0">D4*E4</f>
        <v>0</v>
      </c>
    </row>
    <row r="5" spans="1:7" ht="22.5">
      <c r="A5" s="5">
        <v>3</v>
      </c>
      <c r="B5" s="6" t="s">
        <v>11</v>
      </c>
      <c r="C5" s="6" t="s">
        <v>14</v>
      </c>
      <c r="D5" s="30"/>
      <c r="E5" s="7">
        <v>22</v>
      </c>
      <c r="F5" s="6" t="s">
        <v>13</v>
      </c>
      <c r="G5" s="7">
        <f t="shared" si="0"/>
        <v>0</v>
      </c>
    </row>
    <row r="6" spans="1:7" ht="22.5">
      <c r="A6" s="5">
        <v>4</v>
      </c>
      <c r="B6" s="6" t="s">
        <v>15</v>
      </c>
      <c r="C6" s="6" t="s">
        <v>118</v>
      </c>
      <c r="D6" s="30"/>
      <c r="E6" s="7">
        <v>14</v>
      </c>
      <c r="F6" s="6" t="s">
        <v>13</v>
      </c>
      <c r="G6" s="7">
        <f t="shared" si="0"/>
        <v>0</v>
      </c>
    </row>
    <row r="7" spans="1:7" ht="22.5">
      <c r="A7" s="5">
        <v>5</v>
      </c>
      <c r="B7" s="6" t="s">
        <v>16</v>
      </c>
      <c r="C7" s="6" t="s">
        <v>119</v>
      </c>
      <c r="D7" s="30"/>
      <c r="E7" s="7">
        <v>6</v>
      </c>
      <c r="F7" s="6" t="s">
        <v>13</v>
      </c>
      <c r="G7" s="7">
        <f t="shared" si="0"/>
        <v>0</v>
      </c>
    </row>
    <row r="8" spans="1:7" ht="22.5">
      <c r="A8" s="5">
        <v>6</v>
      </c>
      <c r="B8" s="6" t="s">
        <v>17</v>
      </c>
      <c r="C8" s="6" t="s">
        <v>120</v>
      </c>
      <c r="D8" s="30"/>
      <c r="E8" s="7">
        <v>2</v>
      </c>
      <c r="F8" s="6" t="s">
        <v>13</v>
      </c>
      <c r="G8" s="7">
        <f t="shared" si="0"/>
        <v>0</v>
      </c>
    </row>
    <row r="9" spans="1:7" ht="22.5">
      <c r="A9" s="5">
        <v>7</v>
      </c>
      <c r="B9" s="6" t="s">
        <v>18</v>
      </c>
      <c r="C9" s="6" t="s">
        <v>121</v>
      </c>
      <c r="D9" s="30"/>
      <c r="E9" s="7">
        <v>6</v>
      </c>
      <c r="F9" s="6" t="s">
        <v>13</v>
      </c>
      <c r="G9" s="7">
        <f t="shared" si="0"/>
        <v>0</v>
      </c>
    </row>
    <row r="10" spans="1:7" ht="22.5">
      <c r="A10" s="5">
        <v>8</v>
      </c>
      <c r="B10" s="6" t="s">
        <v>19</v>
      </c>
      <c r="C10" s="6" t="s">
        <v>20</v>
      </c>
      <c r="D10" s="30"/>
      <c r="E10" s="7">
        <v>4</v>
      </c>
      <c r="F10" s="6" t="s">
        <v>13</v>
      </c>
      <c r="G10" s="7">
        <f t="shared" si="0"/>
        <v>0</v>
      </c>
    </row>
    <row r="11" spans="1:7" ht="22.5">
      <c r="A11" s="5">
        <v>9</v>
      </c>
      <c r="B11" s="6" t="s">
        <v>19</v>
      </c>
      <c r="C11" s="6" t="s">
        <v>21</v>
      </c>
      <c r="D11" s="30"/>
      <c r="E11" s="7">
        <v>10</v>
      </c>
      <c r="F11" s="6" t="s">
        <v>13</v>
      </c>
      <c r="G11" s="7">
        <f t="shared" si="0"/>
        <v>0</v>
      </c>
    </row>
    <row r="12" spans="1:7" ht="22.5">
      <c r="A12" s="5">
        <v>10</v>
      </c>
      <c r="B12" s="6" t="s">
        <v>19</v>
      </c>
      <c r="C12" s="6" t="s">
        <v>22</v>
      </c>
      <c r="D12" s="30"/>
      <c r="E12" s="7">
        <v>10</v>
      </c>
      <c r="F12" s="6" t="s">
        <v>13</v>
      </c>
      <c r="G12" s="7">
        <f t="shared" si="0"/>
        <v>0</v>
      </c>
    </row>
    <row r="13" spans="1:7" ht="22.5">
      <c r="A13" s="5">
        <v>11</v>
      </c>
      <c r="B13" s="6" t="s">
        <v>23</v>
      </c>
      <c r="C13" s="6" t="s">
        <v>24</v>
      </c>
      <c r="D13" s="30"/>
      <c r="E13" s="7">
        <v>12</v>
      </c>
      <c r="F13" s="6" t="s">
        <v>13</v>
      </c>
      <c r="G13" s="7">
        <f t="shared" si="0"/>
        <v>0</v>
      </c>
    </row>
    <row r="14" spans="1:7" ht="22.5">
      <c r="A14" s="5">
        <v>12</v>
      </c>
      <c r="B14" s="6" t="s">
        <v>23</v>
      </c>
      <c r="C14" s="6" t="s">
        <v>25</v>
      </c>
      <c r="D14" s="30"/>
      <c r="E14" s="7">
        <v>6</v>
      </c>
      <c r="F14" s="6" t="s">
        <v>13</v>
      </c>
      <c r="G14" s="7">
        <f t="shared" si="0"/>
        <v>0</v>
      </c>
    </row>
    <row r="15" spans="1:7" ht="22.5">
      <c r="A15" s="5">
        <v>13</v>
      </c>
      <c r="B15" s="6" t="s">
        <v>23</v>
      </c>
      <c r="C15" s="6" t="s">
        <v>26</v>
      </c>
      <c r="D15" s="30"/>
      <c r="E15" s="7">
        <v>2</v>
      </c>
      <c r="F15" s="6" t="s">
        <v>13</v>
      </c>
      <c r="G15" s="7">
        <f t="shared" si="0"/>
        <v>0</v>
      </c>
    </row>
    <row r="16" spans="1:7" ht="22.5">
      <c r="A16" s="5">
        <v>14</v>
      </c>
      <c r="B16" s="6" t="s">
        <v>27</v>
      </c>
      <c r="C16" s="6" t="s">
        <v>28</v>
      </c>
      <c r="D16" s="30"/>
      <c r="E16" s="7">
        <v>330</v>
      </c>
      <c r="F16" s="6" t="s">
        <v>10</v>
      </c>
      <c r="G16" s="7">
        <f t="shared" si="0"/>
        <v>0</v>
      </c>
    </row>
    <row r="17" spans="1:7" ht="22.5">
      <c r="A17" s="5">
        <v>15</v>
      </c>
      <c r="B17" s="6" t="s">
        <v>27</v>
      </c>
      <c r="C17" s="6" t="s">
        <v>29</v>
      </c>
      <c r="D17" s="30"/>
      <c r="E17" s="7">
        <v>60</v>
      </c>
      <c r="F17" s="6" t="s">
        <v>10</v>
      </c>
      <c r="G17" s="7">
        <f t="shared" si="0"/>
        <v>0</v>
      </c>
    </row>
    <row r="18" spans="1:7" ht="22.5">
      <c r="A18" s="5">
        <v>16</v>
      </c>
      <c r="B18" s="6" t="s">
        <v>30</v>
      </c>
      <c r="C18" s="6" t="s">
        <v>31</v>
      </c>
      <c r="D18" s="30"/>
      <c r="E18" s="7">
        <v>185</v>
      </c>
      <c r="F18" s="6" t="s">
        <v>10</v>
      </c>
      <c r="G18" s="7">
        <f t="shared" si="0"/>
        <v>0</v>
      </c>
    </row>
    <row r="20" spans="1:7" ht="12" thickBot="1">
      <c r="A20" s="8" t="s">
        <v>32</v>
      </c>
    </row>
    <row r="21" spans="1:7" ht="12.75" thickTop="1">
      <c r="A21" s="10"/>
      <c r="B21" s="10"/>
      <c r="C21" s="10"/>
      <c r="D21" s="10"/>
      <c r="E21" s="10"/>
      <c r="F21" s="10"/>
      <c r="G21" s="11">
        <f>SUM(G3:G20)</f>
        <v>0</v>
      </c>
    </row>
    <row r="24" spans="1:7" ht="15.75">
      <c r="A24" s="32" t="s">
        <v>33</v>
      </c>
      <c r="B24" s="32"/>
      <c r="C24" s="32"/>
      <c r="D24" s="32"/>
      <c r="E24" s="32"/>
      <c r="F24" s="32"/>
      <c r="G24" s="32"/>
    </row>
    <row r="25" spans="1:7">
      <c r="A25" s="3" t="s">
        <v>1</v>
      </c>
      <c r="B25" s="4" t="s">
        <v>2</v>
      </c>
      <c r="C25" s="4" t="s">
        <v>3</v>
      </c>
      <c r="D25" s="3" t="s">
        <v>4</v>
      </c>
      <c r="E25" s="3" t="s">
        <v>5</v>
      </c>
      <c r="F25" s="4" t="s">
        <v>6</v>
      </c>
      <c r="G25" s="3" t="s">
        <v>7</v>
      </c>
    </row>
    <row r="26" spans="1:7">
      <c r="A26" s="5">
        <v>1</v>
      </c>
      <c r="B26" s="6" t="s">
        <v>34</v>
      </c>
      <c r="C26" s="6" t="s">
        <v>35</v>
      </c>
      <c r="D26" s="30"/>
      <c r="E26" s="7">
        <v>6</v>
      </c>
      <c r="F26" s="6" t="s">
        <v>13</v>
      </c>
      <c r="G26" s="7">
        <f t="shared" ref="G26:G28" si="1">D26*E26</f>
        <v>0</v>
      </c>
    </row>
    <row r="27" spans="1:7">
      <c r="A27" s="5">
        <v>2</v>
      </c>
      <c r="B27" s="6" t="s">
        <v>34</v>
      </c>
      <c r="C27" s="6" t="s">
        <v>36</v>
      </c>
      <c r="D27" s="30"/>
      <c r="E27" s="7">
        <v>2</v>
      </c>
      <c r="F27" s="6" t="s">
        <v>13</v>
      </c>
      <c r="G27" s="7">
        <f t="shared" si="1"/>
        <v>0</v>
      </c>
    </row>
    <row r="28" spans="1:7">
      <c r="A28" s="5">
        <v>3</v>
      </c>
      <c r="B28" s="6" t="s">
        <v>37</v>
      </c>
      <c r="C28" s="6" t="s">
        <v>38</v>
      </c>
      <c r="D28" s="30"/>
      <c r="E28" s="7">
        <v>2</v>
      </c>
      <c r="F28" s="6" t="s">
        <v>13</v>
      </c>
      <c r="G28" s="7">
        <f t="shared" si="1"/>
        <v>0</v>
      </c>
    </row>
    <row r="30" spans="1:7" ht="12" thickBot="1">
      <c r="A30" s="8" t="s">
        <v>32</v>
      </c>
    </row>
    <row r="31" spans="1:7" ht="12.75" thickTop="1">
      <c r="A31" s="10"/>
      <c r="B31" s="10"/>
      <c r="C31" s="10"/>
      <c r="D31" s="10"/>
      <c r="E31" s="10"/>
      <c r="F31" s="10"/>
      <c r="G31" s="11">
        <f>SUM(G26:G30)</f>
        <v>0</v>
      </c>
    </row>
    <row r="69" spans="1:7" ht="15.75">
      <c r="A69" s="32" t="s">
        <v>39</v>
      </c>
      <c r="B69" s="32"/>
      <c r="C69" s="32"/>
      <c r="D69" s="32"/>
      <c r="E69" s="32"/>
      <c r="F69" s="32"/>
      <c r="G69" s="32"/>
    </row>
    <row r="70" spans="1:7">
      <c r="A70" s="3" t="s">
        <v>1</v>
      </c>
      <c r="B70" s="4" t="s">
        <v>2</v>
      </c>
      <c r="C70" s="4" t="s">
        <v>3</v>
      </c>
      <c r="D70" s="3" t="s">
        <v>4</v>
      </c>
      <c r="E70" s="3" t="s">
        <v>5</v>
      </c>
      <c r="F70" s="4" t="s">
        <v>6</v>
      </c>
      <c r="G70" s="3" t="s">
        <v>7</v>
      </c>
    </row>
    <row r="71" spans="1:7">
      <c r="A71" s="5">
        <v>1</v>
      </c>
      <c r="B71" s="6" t="s">
        <v>40</v>
      </c>
      <c r="C71" s="6" t="s">
        <v>122</v>
      </c>
      <c r="D71" s="30"/>
      <c r="E71" s="7">
        <v>10</v>
      </c>
      <c r="F71" s="6" t="s">
        <v>41</v>
      </c>
      <c r="G71" s="7">
        <f t="shared" ref="G71:G105" si="2">D71*E71</f>
        <v>0</v>
      </c>
    </row>
    <row r="72" spans="1:7">
      <c r="A72" s="5">
        <v>2</v>
      </c>
      <c r="B72" s="6" t="s">
        <v>42</v>
      </c>
      <c r="C72" s="6" t="s">
        <v>123</v>
      </c>
      <c r="D72" s="30"/>
      <c r="E72" s="7">
        <v>24</v>
      </c>
      <c r="F72" s="6" t="s">
        <v>43</v>
      </c>
      <c r="G72" s="7">
        <f t="shared" si="2"/>
        <v>0</v>
      </c>
    </row>
    <row r="73" spans="1:7">
      <c r="A73" s="5">
        <v>3</v>
      </c>
      <c r="B73" s="6" t="s">
        <v>42</v>
      </c>
      <c r="C73" s="6" t="s">
        <v>124</v>
      </c>
      <c r="D73" s="30"/>
      <c r="E73" s="7">
        <v>12</v>
      </c>
      <c r="F73" s="6" t="s">
        <v>43</v>
      </c>
      <c r="G73" s="7">
        <f t="shared" si="2"/>
        <v>0</v>
      </c>
    </row>
    <row r="74" spans="1:7">
      <c r="A74" s="5">
        <v>4</v>
      </c>
      <c r="B74" s="6" t="s">
        <v>42</v>
      </c>
      <c r="C74" s="6" t="s">
        <v>125</v>
      </c>
      <c r="D74" s="30"/>
      <c r="E74" s="7">
        <v>4</v>
      </c>
      <c r="F74" s="6" t="s">
        <v>43</v>
      </c>
      <c r="G74" s="7">
        <f t="shared" si="2"/>
        <v>0</v>
      </c>
    </row>
    <row r="75" spans="1:7">
      <c r="A75" s="5">
        <v>5</v>
      </c>
      <c r="B75" s="6" t="s">
        <v>44</v>
      </c>
      <c r="C75" s="6" t="s">
        <v>126</v>
      </c>
      <c r="D75" s="30"/>
      <c r="E75" s="7">
        <v>6</v>
      </c>
      <c r="F75" s="6" t="s">
        <v>41</v>
      </c>
      <c r="G75" s="7">
        <f t="shared" si="2"/>
        <v>0</v>
      </c>
    </row>
    <row r="76" spans="1:7">
      <c r="A76" s="5">
        <v>6</v>
      </c>
      <c r="B76" s="6" t="s">
        <v>45</v>
      </c>
      <c r="C76" s="6" t="s">
        <v>127</v>
      </c>
      <c r="D76" s="30"/>
      <c r="E76" s="7">
        <v>2</v>
      </c>
      <c r="F76" s="6" t="s">
        <v>41</v>
      </c>
      <c r="G76" s="7">
        <f t="shared" si="2"/>
        <v>0</v>
      </c>
    </row>
    <row r="77" spans="1:7">
      <c r="A77" s="5">
        <v>7</v>
      </c>
      <c r="B77" s="6" t="s">
        <v>46</v>
      </c>
      <c r="C77" s="6" t="s">
        <v>128</v>
      </c>
      <c r="D77" s="30"/>
      <c r="E77" s="7">
        <v>14</v>
      </c>
      <c r="F77" s="6" t="s">
        <v>41</v>
      </c>
      <c r="G77" s="7">
        <f t="shared" si="2"/>
        <v>0</v>
      </c>
    </row>
    <row r="78" spans="1:7">
      <c r="A78" s="5">
        <v>8</v>
      </c>
      <c r="B78" s="6" t="s">
        <v>47</v>
      </c>
      <c r="C78" s="6" t="s">
        <v>129</v>
      </c>
      <c r="D78" s="30"/>
      <c r="E78" s="7">
        <v>14</v>
      </c>
      <c r="F78" s="6" t="s">
        <v>41</v>
      </c>
      <c r="G78" s="7">
        <f t="shared" si="2"/>
        <v>0</v>
      </c>
    </row>
    <row r="79" spans="1:7">
      <c r="A79" s="5">
        <v>9</v>
      </c>
      <c r="B79" s="6" t="s">
        <v>47</v>
      </c>
      <c r="C79" s="6" t="s">
        <v>129</v>
      </c>
      <c r="D79" s="30"/>
      <c r="E79" s="7">
        <v>6</v>
      </c>
      <c r="F79" s="6" t="s">
        <v>41</v>
      </c>
      <c r="G79" s="7">
        <f t="shared" si="2"/>
        <v>0</v>
      </c>
    </row>
    <row r="80" spans="1:7">
      <c r="A80" s="5">
        <v>10</v>
      </c>
      <c r="B80" s="6" t="s">
        <v>47</v>
      </c>
      <c r="C80" s="6" t="s">
        <v>129</v>
      </c>
      <c r="D80" s="30"/>
      <c r="E80" s="7">
        <v>2</v>
      </c>
      <c r="F80" s="6" t="s">
        <v>41</v>
      </c>
      <c r="G80" s="7">
        <f t="shared" si="2"/>
        <v>0</v>
      </c>
    </row>
    <row r="81" spans="1:7">
      <c r="A81" s="5">
        <v>11</v>
      </c>
      <c r="B81" s="6" t="s">
        <v>48</v>
      </c>
      <c r="C81" s="6" t="s">
        <v>130</v>
      </c>
      <c r="D81" s="30"/>
      <c r="E81" s="7">
        <v>14</v>
      </c>
      <c r="F81" s="6" t="s">
        <v>41</v>
      </c>
      <c r="G81" s="7">
        <f t="shared" si="2"/>
        <v>0</v>
      </c>
    </row>
    <row r="82" spans="1:7">
      <c r="A82" s="5">
        <v>12</v>
      </c>
      <c r="B82" s="6" t="s">
        <v>48</v>
      </c>
      <c r="C82" s="6" t="s">
        <v>130</v>
      </c>
      <c r="D82" s="30"/>
      <c r="E82" s="7">
        <v>6</v>
      </c>
      <c r="F82" s="6" t="s">
        <v>41</v>
      </c>
      <c r="G82" s="7">
        <f t="shared" si="2"/>
        <v>0</v>
      </c>
    </row>
    <row r="83" spans="1:7">
      <c r="A83" s="5">
        <v>13</v>
      </c>
      <c r="B83" s="6" t="s">
        <v>48</v>
      </c>
      <c r="C83" s="6" t="s">
        <v>130</v>
      </c>
      <c r="D83" s="30"/>
      <c r="E83" s="7">
        <v>2</v>
      </c>
      <c r="F83" s="6" t="s">
        <v>41</v>
      </c>
      <c r="G83" s="7">
        <f t="shared" si="2"/>
        <v>0</v>
      </c>
    </row>
    <row r="84" spans="1:7">
      <c r="A84" s="5">
        <v>14</v>
      </c>
      <c r="B84" s="6" t="s">
        <v>48</v>
      </c>
      <c r="C84" s="6" t="s">
        <v>130</v>
      </c>
      <c r="D84" s="30"/>
      <c r="E84" s="7">
        <v>6</v>
      </c>
      <c r="F84" s="6" t="s">
        <v>41</v>
      </c>
      <c r="G84" s="7">
        <f t="shared" si="2"/>
        <v>0</v>
      </c>
    </row>
    <row r="85" spans="1:7">
      <c r="A85" s="5">
        <v>15</v>
      </c>
      <c r="B85" s="6" t="s">
        <v>49</v>
      </c>
      <c r="C85" s="6" t="s">
        <v>131</v>
      </c>
      <c r="D85" s="30"/>
      <c r="E85" s="7">
        <v>6</v>
      </c>
      <c r="F85" s="6" t="s">
        <v>41</v>
      </c>
      <c r="G85" s="7">
        <f t="shared" si="2"/>
        <v>0</v>
      </c>
    </row>
    <row r="86" spans="1:7">
      <c r="A86" s="5">
        <v>16</v>
      </c>
      <c r="B86" s="6" t="s">
        <v>50</v>
      </c>
      <c r="C86" s="6" t="s">
        <v>132</v>
      </c>
      <c r="D86" s="30"/>
      <c r="E86" s="7">
        <v>2</v>
      </c>
      <c r="F86" s="6" t="s">
        <v>41</v>
      </c>
      <c r="G86" s="7">
        <f t="shared" si="2"/>
        <v>0</v>
      </c>
    </row>
    <row r="87" spans="1:7">
      <c r="A87" s="5">
        <v>17</v>
      </c>
      <c r="B87" s="6" t="s">
        <v>51</v>
      </c>
      <c r="C87" s="6" t="s">
        <v>133</v>
      </c>
      <c r="D87" s="30"/>
      <c r="E87" s="7">
        <v>6</v>
      </c>
      <c r="F87" s="6" t="s">
        <v>41</v>
      </c>
      <c r="G87" s="7">
        <f t="shared" si="2"/>
        <v>0</v>
      </c>
    </row>
    <row r="88" spans="1:7">
      <c r="A88" s="5">
        <v>18</v>
      </c>
      <c r="B88" s="6" t="s">
        <v>52</v>
      </c>
      <c r="C88" s="6" t="s">
        <v>134</v>
      </c>
      <c r="D88" s="30"/>
      <c r="E88" s="7">
        <v>2</v>
      </c>
      <c r="F88" s="6" t="s">
        <v>41</v>
      </c>
      <c r="G88" s="7">
        <f t="shared" si="2"/>
        <v>0</v>
      </c>
    </row>
    <row r="89" spans="1:7">
      <c r="A89" s="5">
        <v>19</v>
      </c>
      <c r="B89" s="6" t="s">
        <v>53</v>
      </c>
      <c r="C89" s="6" t="s">
        <v>54</v>
      </c>
      <c r="D89" s="30"/>
      <c r="E89" s="7">
        <v>10</v>
      </c>
      <c r="F89" s="6" t="s">
        <v>43</v>
      </c>
      <c r="G89" s="7">
        <f t="shared" si="2"/>
        <v>0</v>
      </c>
    </row>
    <row r="90" spans="1:7">
      <c r="A90" s="5">
        <v>20</v>
      </c>
      <c r="B90" s="6" t="s">
        <v>55</v>
      </c>
      <c r="C90" s="6" t="s">
        <v>56</v>
      </c>
      <c r="D90" s="30"/>
      <c r="E90" s="7">
        <v>12</v>
      </c>
      <c r="F90" s="6" t="s">
        <v>43</v>
      </c>
      <c r="G90" s="7">
        <f t="shared" si="2"/>
        <v>0</v>
      </c>
    </row>
    <row r="91" spans="1:7">
      <c r="A91" s="5">
        <v>21</v>
      </c>
      <c r="B91" s="6" t="s">
        <v>55</v>
      </c>
      <c r="C91" s="6" t="s">
        <v>57</v>
      </c>
      <c r="D91" s="30"/>
      <c r="E91" s="7">
        <v>6</v>
      </c>
      <c r="F91" s="6" t="s">
        <v>43</v>
      </c>
      <c r="G91" s="7">
        <f t="shared" si="2"/>
        <v>0</v>
      </c>
    </row>
    <row r="92" spans="1:7">
      <c r="A92" s="5">
        <v>22</v>
      </c>
      <c r="B92" s="6" t="s">
        <v>55</v>
      </c>
      <c r="C92" s="6" t="s">
        <v>58</v>
      </c>
      <c r="D92" s="30"/>
      <c r="E92" s="7">
        <v>2</v>
      </c>
      <c r="F92" s="6" t="s">
        <v>43</v>
      </c>
      <c r="G92" s="7">
        <f t="shared" si="2"/>
        <v>0</v>
      </c>
    </row>
    <row r="93" spans="1:7">
      <c r="A93" s="5">
        <v>23</v>
      </c>
      <c r="B93" s="6" t="s">
        <v>59</v>
      </c>
      <c r="C93" s="6" t="s">
        <v>60</v>
      </c>
      <c r="D93" s="30"/>
      <c r="E93" s="7">
        <v>330</v>
      </c>
      <c r="F93" s="6" t="s">
        <v>61</v>
      </c>
      <c r="G93" s="7">
        <f t="shared" si="2"/>
        <v>0</v>
      </c>
    </row>
    <row r="94" spans="1:7">
      <c r="A94" s="5">
        <v>24</v>
      </c>
      <c r="B94" s="6" t="s">
        <v>62</v>
      </c>
      <c r="C94" s="6" t="s">
        <v>63</v>
      </c>
      <c r="D94" s="30"/>
      <c r="E94" s="7">
        <v>60</v>
      </c>
      <c r="F94" s="6" t="s">
        <v>61</v>
      </c>
      <c r="G94" s="7">
        <f t="shared" si="2"/>
        <v>0</v>
      </c>
    </row>
    <row r="95" spans="1:7">
      <c r="A95" s="5">
        <v>25</v>
      </c>
      <c r="B95" s="6" t="s">
        <v>64</v>
      </c>
      <c r="C95" s="6" t="s">
        <v>65</v>
      </c>
      <c r="D95" s="30"/>
      <c r="E95" s="7">
        <v>185</v>
      </c>
      <c r="F95" s="6" t="s">
        <v>61</v>
      </c>
      <c r="G95" s="7">
        <f t="shared" si="2"/>
        <v>0</v>
      </c>
    </row>
    <row r="96" spans="1:7">
      <c r="A96" s="5">
        <v>26</v>
      </c>
      <c r="B96" s="6" t="s">
        <v>66</v>
      </c>
      <c r="C96" s="6" t="s">
        <v>67</v>
      </c>
      <c r="D96" s="30"/>
      <c r="E96" s="7">
        <v>10</v>
      </c>
      <c r="F96" s="6" t="s">
        <v>61</v>
      </c>
      <c r="G96" s="7">
        <f t="shared" si="2"/>
        <v>0</v>
      </c>
    </row>
    <row r="97" spans="1:7">
      <c r="A97" s="5">
        <v>27</v>
      </c>
      <c r="B97" s="6" t="s">
        <v>68</v>
      </c>
      <c r="C97" s="6" t="s">
        <v>135</v>
      </c>
      <c r="D97" s="30"/>
      <c r="E97" s="7">
        <v>22</v>
      </c>
      <c r="F97" s="6" t="s">
        <v>41</v>
      </c>
      <c r="G97" s="7">
        <f t="shared" si="2"/>
        <v>0</v>
      </c>
    </row>
    <row r="98" spans="1:7">
      <c r="A98" s="5">
        <v>28</v>
      </c>
      <c r="B98" s="6" t="s">
        <v>69</v>
      </c>
      <c r="C98" s="6" t="s">
        <v>70</v>
      </c>
      <c r="D98" s="30"/>
      <c r="E98" s="7">
        <v>4</v>
      </c>
      <c r="F98" s="6" t="s">
        <v>43</v>
      </c>
      <c r="G98" s="7">
        <f t="shared" si="2"/>
        <v>0</v>
      </c>
    </row>
    <row r="99" spans="1:7">
      <c r="A99" s="5">
        <v>29</v>
      </c>
      <c r="B99" s="6" t="s">
        <v>71</v>
      </c>
      <c r="C99" s="6" t="s">
        <v>72</v>
      </c>
      <c r="D99" s="30"/>
      <c r="E99" s="7">
        <v>10</v>
      </c>
      <c r="F99" s="6" t="s">
        <v>43</v>
      </c>
      <c r="G99" s="7">
        <f t="shared" si="2"/>
        <v>0</v>
      </c>
    </row>
    <row r="100" spans="1:7" ht="22.5">
      <c r="A100" s="5">
        <v>30</v>
      </c>
      <c r="B100" s="6" t="s">
        <v>73</v>
      </c>
      <c r="C100" s="6" t="s">
        <v>74</v>
      </c>
      <c r="D100" s="30"/>
      <c r="E100" s="7">
        <v>24</v>
      </c>
      <c r="F100" s="6" t="s">
        <v>13</v>
      </c>
      <c r="G100" s="7">
        <f t="shared" si="2"/>
        <v>0</v>
      </c>
    </row>
    <row r="101" spans="1:7">
      <c r="A101" s="5">
        <v>31</v>
      </c>
      <c r="B101" s="6" t="s">
        <v>73</v>
      </c>
      <c r="C101" s="6" t="s">
        <v>75</v>
      </c>
      <c r="D101" s="30"/>
      <c r="E101" s="7">
        <v>12</v>
      </c>
      <c r="F101" s="6" t="s">
        <v>13</v>
      </c>
      <c r="G101" s="7">
        <f t="shared" si="2"/>
        <v>0</v>
      </c>
    </row>
    <row r="102" spans="1:7" ht="22.5">
      <c r="A102" s="5">
        <v>32</v>
      </c>
      <c r="B102" s="6" t="s">
        <v>73</v>
      </c>
      <c r="C102" s="6" t="s">
        <v>74</v>
      </c>
      <c r="D102" s="30"/>
      <c r="E102" s="7">
        <v>12</v>
      </c>
      <c r="F102" s="6" t="s">
        <v>13</v>
      </c>
      <c r="G102" s="7">
        <f t="shared" si="2"/>
        <v>0</v>
      </c>
    </row>
    <row r="103" spans="1:7">
      <c r="A103" s="5">
        <v>33</v>
      </c>
      <c r="B103" s="6" t="s">
        <v>73</v>
      </c>
      <c r="C103" s="6" t="s">
        <v>75</v>
      </c>
      <c r="D103" s="30"/>
      <c r="E103" s="7">
        <v>6</v>
      </c>
      <c r="F103" s="6" t="s">
        <v>13</v>
      </c>
      <c r="G103" s="7">
        <f t="shared" si="2"/>
        <v>0</v>
      </c>
    </row>
    <row r="104" spans="1:7" ht="22.5">
      <c r="A104" s="5">
        <v>34</v>
      </c>
      <c r="B104" s="6" t="s">
        <v>73</v>
      </c>
      <c r="C104" s="6" t="s">
        <v>74</v>
      </c>
      <c r="D104" s="30"/>
      <c r="E104" s="7">
        <v>4</v>
      </c>
      <c r="F104" s="6" t="s">
        <v>13</v>
      </c>
      <c r="G104" s="7">
        <f t="shared" si="2"/>
        <v>0</v>
      </c>
    </row>
    <row r="105" spans="1:7">
      <c r="A105" s="5">
        <v>35</v>
      </c>
      <c r="B105" s="6" t="s">
        <v>73</v>
      </c>
      <c r="C105" s="6" t="s">
        <v>75</v>
      </c>
      <c r="D105" s="30"/>
      <c r="E105" s="7">
        <v>2</v>
      </c>
      <c r="F105" s="6" t="s">
        <v>13</v>
      </c>
      <c r="G105" s="7">
        <f t="shared" si="2"/>
        <v>0</v>
      </c>
    </row>
    <row r="107" spans="1:7" ht="12" thickBot="1">
      <c r="A107" s="8" t="s">
        <v>76</v>
      </c>
    </row>
    <row r="108" spans="1:7" ht="12.75" thickTop="1">
      <c r="A108" s="10"/>
      <c r="B108" s="10"/>
      <c r="C108" s="10"/>
      <c r="D108" s="10"/>
      <c r="E108" s="10"/>
      <c r="F108" s="10"/>
      <c r="G108" s="11">
        <f>SUM(G71:G107)</f>
        <v>0</v>
      </c>
    </row>
    <row r="110" spans="1:7" ht="12">
      <c r="A110" s="12" t="s">
        <v>115</v>
      </c>
      <c r="D110" s="1">
        <v>5</v>
      </c>
      <c r="E110" s="15">
        <f>SUM(G93:G96)</f>
        <v>0</v>
      </c>
      <c r="F110" s="1" t="s">
        <v>117</v>
      </c>
      <c r="G110" s="7">
        <f>D110*E110*0.01</f>
        <v>0</v>
      </c>
    </row>
    <row r="112" spans="1:7" ht="12">
      <c r="A112" s="12" t="s">
        <v>116</v>
      </c>
      <c r="G112" s="15">
        <f>SUM(G108:G110)</f>
        <v>0</v>
      </c>
    </row>
    <row r="114" spans="1:7" ht="15.75">
      <c r="A114" s="32" t="s">
        <v>77</v>
      </c>
      <c r="B114" s="32"/>
      <c r="C114" s="32"/>
      <c r="D114" s="32"/>
      <c r="E114" s="32"/>
      <c r="F114" s="32"/>
      <c r="G114" s="32"/>
    </row>
    <row r="115" spans="1:7">
      <c r="A115" s="3" t="s">
        <v>1</v>
      </c>
      <c r="B115" s="4" t="s">
        <v>2</v>
      </c>
      <c r="C115" s="4" t="s">
        <v>3</v>
      </c>
      <c r="D115" s="3" t="s">
        <v>4</v>
      </c>
      <c r="E115" s="3" t="s">
        <v>5</v>
      </c>
      <c r="F115" s="4" t="s">
        <v>6</v>
      </c>
      <c r="G115" s="3" t="s">
        <v>7</v>
      </c>
    </row>
    <row r="116" spans="1:7" ht="22.5">
      <c r="A116" s="5">
        <v>1</v>
      </c>
      <c r="B116" s="6" t="s">
        <v>78</v>
      </c>
      <c r="C116" s="6" t="s">
        <v>79</v>
      </c>
      <c r="D116" s="30"/>
      <c r="E116" s="7">
        <v>16</v>
      </c>
      <c r="F116" s="6" t="s">
        <v>80</v>
      </c>
      <c r="G116" s="7">
        <f t="shared" ref="G116:G117" si="3">D116*E116</f>
        <v>0</v>
      </c>
    </row>
    <row r="117" spans="1:7" ht="22.5">
      <c r="A117" s="5">
        <v>2</v>
      </c>
      <c r="B117" s="6" t="s">
        <v>81</v>
      </c>
      <c r="C117" s="6" t="s">
        <v>82</v>
      </c>
      <c r="D117" s="30"/>
      <c r="E117" s="7">
        <v>10</v>
      </c>
      <c r="F117" s="6" t="s">
        <v>80</v>
      </c>
      <c r="G117" s="7">
        <f t="shared" si="3"/>
        <v>0</v>
      </c>
    </row>
    <row r="119" spans="1:7" ht="12" thickBot="1">
      <c r="A119" s="8" t="s">
        <v>83</v>
      </c>
    </row>
    <row r="120" spans="1:7" ht="12.75" thickTop="1">
      <c r="A120" s="10"/>
      <c r="B120" s="10"/>
      <c r="C120" s="10"/>
      <c r="D120" s="10"/>
      <c r="E120" s="10"/>
      <c r="F120" s="10"/>
      <c r="G120" s="11">
        <f>SUM(G116:G119)</f>
        <v>0</v>
      </c>
    </row>
  </sheetData>
  <mergeCells count="4">
    <mergeCell ref="A1:G1"/>
    <mergeCell ref="A24:G24"/>
    <mergeCell ref="A69:G69"/>
    <mergeCell ref="A114:G114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Položky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Rotrekl</dc:creator>
  <cp:lastModifiedBy>CAD1</cp:lastModifiedBy>
  <cp:lastPrinted>2014-04-28T12:45:02Z</cp:lastPrinted>
  <dcterms:created xsi:type="dcterms:W3CDTF">2014-04-03T22:17:14Z</dcterms:created>
  <dcterms:modified xsi:type="dcterms:W3CDTF">2014-04-28T12:45:11Z</dcterms:modified>
</cp:coreProperties>
</file>